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1"/>
  </bookViews>
  <sheets>
    <sheet name="GIM-ind" sheetId="1" r:id="rId1"/>
    <sheet name="druzyny GIM" sheetId="2" r:id="rId2"/>
  </sheets>
  <definedNames/>
  <calcPr fullCalcOnLoad="1"/>
</workbook>
</file>

<file path=xl/sharedStrings.xml><?xml version="1.0" encoding="utf-8"?>
<sst xmlns="http://schemas.openxmlformats.org/spreadsheetml/2006/main" count="152" uniqueCount="69">
  <si>
    <t>Lp.</t>
  </si>
  <si>
    <t>Gmina</t>
  </si>
  <si>
    <t>Szkoła</t>
  </si>
  <si>
    <t>Nazwisko uczestnika</t>
  </si>
  <si>
    <t>Imię uczestnika</t>
  </si>
  <si>
    <t>Imię i nazwisko opiekuna</t>
  </si>
  <si>
    <t>Poronin</t>
  </si>
  <si>
    <t>Mrugała</t>
  </si>
  <si>
    <t>Szymon</t>
  </si>
  <si>
    <t>Matuszewska</t>
  </si>
  <si>
    <t>Marcelina</t>
  </si>
  <si>
    <t>Ból</t>
  </si>
  <si>
    <t>Karol</t>
  </si>
  <si>
    <t xml:space="preserve">Staszel </t>
  </si>
  <si>
    <t>Janusz</t>
  </si>
  <si>
    <t>Gimnazjum Nowe Bystre</t>
  </si>
  <si>
    <t>Jarosz</t>
  </si>
  <si>
    <t>Wojciech</t>
  </si>
  <si>
    <t>Komperda Karol</t>
  </si>
  <si>
    <t>Cholewka</t>
  </si>
  <si>
    <t>Przemysław</t>
  </si>
  <si>
    <t>Chyc</t>
  </si>
  <si>
    <t>Mateusz</t>
  </si>
  <si>
    <t>Gimnazjum Ząb</t>
  </si>
  <si>
    <t>Gimnazjum nr 1 Zakopane</t>
  </si>
  <si>
    <t>Stoch</t>
  </si>
  <si>
    <t>Halina</t>
  </si>
  <si>
    <t>ZSPiG Sierockie</t>
  </si>
  <si>
    <t>Biały Dunajec</t>
  </si>
  <si>
    <t>Bukowska</t>
  </si>
  <si>
    <t>Elżbieta</t>
  </si>
  <si>
    <t>Małkuch</t>
  </si>
  <si>
    <t>Sylwia</t>
  </si>
  <si>
    <t>Łukasz</t>
  </si>
  <si>
    <t>Baran</t>
  </si>
  <si>
    <t>Paulina</t>
  </si>
  <si>
    <t xml:space="preserve"> Grażyna Staszel</t>
  </si>
  <si>
    <t xml:space="preserve"> Joanna Bobak</t>
  </si>
  <si>
    <t>Kościelisko</t>
  </si>
  <si>
    <t>Wulczyński</t>
  </si>
  <si>
    <t>Daniel</t>
  </si>
  <si>
    <t>Magdalena Zięba</t>
  </si>
  <si>
    <t>Gwoździej</t>
  </si>
  <si>
    <t>Wojnar</t>
  </si>
  <si>
    <t>Andrzej Boczoń</t>
  </si>
  <si>
    <t>Kopeć</t>
  </si>
  <si>
    <t>Leksander</t>
  </si>
  <si>
    <t>Krystyna</t>
  </si>
  <si>
    <t>Gimnazjum Witów</t>
  </si>
  <si>
    <t>Gimnazjum Kościelisko</t>
  </si>
  <si>
    <t>Gimnazjum Dzianisz</t>
  </si>
  <si>
    <t>Andrzej</t>
  </si>
  <si>
    <t>Bartłomiej</t>
  </si>
  <si>
    <t xml:space="preserve">Zarycki </t>
  </si>
  <si>
    <t xml:space="preserve">Gruszka </t>
  </si>
  <si>
    <t>Test</t>
  </si>
  <si>
    <t>Tor</t>
  </si>
  <si>
    <t>I Pomoc</t>
  </si>
  <si>
    <t>(PK) Dawid</t>
  </si>
  <si>
    <t>Zwijacz</t>
  </si>
  <si>
    <t>Gimnazjum nr 3  Zakopane</t>
  </si>
  <si>
    <t>Suma</t>
  </si>
  <si>
    <t>Miejsce</t>
  </si>
  <si>
    <t>WYNIKI  DRUŻYNOWE  - GIMNAZJA</t>
  </si>
  <si>
    <t>ELIMINACJE POWIATOWE TURNIEJU BRD - ZAKOPANE 18 KWIETNIA 2009 R.</t>
  </si>
  <si>
    <t>Gimnazjum    Dzianisz</t>
  </si>
  <si>
    <t>Punkty</t>
  </si>
  <si>
    <t>Jan Łukasik</t>
  </si>
  <si>
    <t>WYNIKI  INDYWIDUALNE  - GIMNAZJA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</si>
</sst>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3">
      <selection activeCell="O4" sqref="O4"/>
    </sheetView>
  </sheetViews>
  <sheetFormatPr defaultColWidth="9.140625" defaultRowHeight="12.75"/>
  <cols>
    <col min="1" max="1" width="9.140625" style="3" customWidth="1"/>
    <col min="2" max="2" width="5.8515625" style="4" customWidth="1"/>
    <col min="3" max="3" width="14.7109375" style="2" hidden="1" customWidth="1"/>
    <col min="4" max="4" width="24.7109375" style="2" customWidth="1"/>
    <col min="5" max="5" width="17.140625" style="2" customWidth="1"/>
    <col min="6" max="6" width="14.140625" style="2" customWidth="1"/>
    <col min="7" max="7" width="8.57421875" style="2" hidden="1" customWidth="1"/>
    <col min="8" max="8" width="9.57421875" style="2" hidden="1" customWidth="1"/>
    <col min="9" max="10" width="10.140625" style="3" hidden="1" customWidth="1"/>
    <col min="11" max="16384" width="9.140625" style="3" customWidth="1"/>
  </cols>
  <sheetData>
    <row r="2" ht="15.75">
      <c r="A2" s="8" t="s">
        <v>64</v>
      </c>
    </row>
    <row r="4" ht="19.5" customHeight="1">
      <c r="D4" s="8" t="s">
        <v>68</v>
      </c>
    </row>
    <row r="6" spans="2:11" ht="35.25" customHeight="1"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2" t="s">
        <v>55</v>
      </c>
      <c r="H6" s="19" t="s">
        <v>62</v>
      </c>
      <c r="I6" s="12" t="s">
        <v>56</v>
      </c>
      <c r="J6" s="12" t="s">
        <v>62</v>
      </c>
      <c r="K6" s="20" t="s">
        <v>66</v>
      </c>
    </row>
    <row r="7" spans="2:11" ht="18.75" customHeight="1">
      <c r="B7" s="7">
        <v>1</v>
      </c>
      <c r="C7" s="6" t="s">
        <v>38</v>
      </c>
      <c r="D7" s="6" t="s">
        <v>48</v>
      </c>
      <c r="E7" s="6" t="s">
        <v>45</v>
      </c>
      <c r="F7" s="6" t="s">
        <v>22</v>
      </c>
      <c r="G7" s="7">
        <v>22</v>
      </c>
      <c r="H7" s="7">
        <v>1</v>
      </c>
      <c r="I7" s="1">
        <v>5</v>
      </c>
      <c r="J7" s="5">
        <v>2</v>
      </c>
      <c r="K7" s="7">
        <f aca="true" t="shared" si="0" ref="K7:K27">J7+H7</f>
        <v>3</v>
      </c>
    </row>
    <row r="8" spans="2:11" ht="18.75" customHeight="1">
      <c r="B8" s="7">
        <v>2</v>
      </c>
      <c r="C8" s="6" t="s">
        <v>38</v>
      </c>
      <c r="D8" s="6" t="s">
        <v>48</v>
      </c>
      <c r="E8" s="6" t="s">
        <v>7</v>
      </c>
      <c r="F8" s="6" t="s">
        <v>26</v>
      </c>
      <c r="G8" s="7">
        <v>20</v>
      </c>
      <c r="H8" s="7">
        <v>2</v>
      </c>
      <c r="I8" s="1">
        <v>3</v>
      </c>
      <c r="J8" s="5">
        <v>1</v>
      </c>
      <c r="K8" s="7">
        <f t="shared" si="0"/>
        <v>3</v>
      </c>
    </row>
    <row r="9" spans="2:11" ht="18.75" customHeight="1">
      <c r="B9" s="7">
        <v>3</v>
      </c>
      <c r="C9" s="6" t="s">
        <v>38</v>
      </c>
      <c r="D9" s="6" t="s">
        <v>48</v>
      </c>
      <c r="E9" s="6" t="s">
        <v>46</v>
      </c>
      <c r="F9" s="6" t="s">
        <v>47</v>
      </c>
      <c r="G9" s="7">
        <v>20</v>
      </c>
      <c r="H9" s="7">
        <v>2</v>
      </c>
      <c r="I9" s="1">
        <v>5</v>
      </c>
      <c r="J9" s="5">
        <v>2</v>
      </c>
      <c r="K9" s="7">
        <f t="shared" si="0"/>
        <v>4</v>
      </c>
    </row>
    <row r="10" spans="2:11" ht="18.75" customHeight="1">
      <c r="B10" s="7">
        <v>4</v>
      </c>
      <c r="C10" s="6" t="s">
        <v>38</v>
      </c>
      <c r="D10" s="6" t="s">
        <v>49</v>
      </c>
      <c r="E10" s="6" t="s">
        <v>39</v>
      </c>
      <c r="F10" s="6" t="s">
        <v>40</v>
      </c>
      <c r="G10" s="7">
        <v>19</v>
      </c>
      <c r="H10" s="7">
        <v>3</v>
      </c>
      <c r="I10" s="1">
        <v>5</v>
      </c>
      <c r="J10" s="5">
        <v>2</v>
      </c>
      <c r="K10" s="7">
        <f t="shared" si="0"/>
        <v>5</v>
      </c>
    </row>
    <row r="11" spans="2:11" ht="18.75" customHeight="1">
      <c r="B11" s="7">
        <v>5</v>
      </c>
      <c r="C11" s="6" t="s">
        <v>6</v>
      </c>
      <c r="D11" s="6" t="s">
        <v>23</v>
      </c>
      <c r="E11" s="6" t="s">
        <v>19</v>
      </c>
      <c r="F11" s="6" t="s">
        <v>20</v>
      </c>
      <c r="G11" s="7">
        <v>17</v>
      </c>
      <c r="H11" s="7">
        <v>5</v>
      </c>
      <c r="I11" s="1">
        <f>5</f>
        <v>5</v>
      </c>
      <c r="J11" s="5">
        <v>2</v>
      </c>
      <c r="K11" s="7">
        <f t="shared" si="0"/>
        <v>7</v>
      </c>
    </row>
    <row r="12" spans="2:11" ht="18.75" customHeight="1">
      <c r="B12" s="7">
        <v>6</v>
      </c>
      <c r="C12" s="6" t="s">
        <v>6</v>
      </c>
      <c r="D12" s="6" t="s">
        <v>23</v>
      </c>
      <c r="E12" s="6" t="s">
        <v>21</v>
      </c>
      <c r="F12" s="6" t="s">
        <v>22</v>
      </c>
      <c r="G12" s="7">
        <v>18</v>
      </c>
      <c r="H12" s="7">
        <v>4</v>
      </c>
      <c r="I12" s="1">
        <f>11</f>
        <v>11</v>
      </c>
      <c r="J12" s="5">
        <v>5</v>
      </c>
      <c r="K12" s="7">
        <f t="shared" si="0"/>
        <v>9</v>
      </c>
    </row>
    <row r="13" spans="2:11" ht="18.75" customHeight="1">
      <c r="B13" s="7">
        <v>7</v>
      </c>
      <c r="C13" s="6" t="s">
        <v>28</v>
      </c>
      <c r="D13" s="6" t="s">
        <v>27</v>
      </c>
      <c r="E13" s="6" t="s">
        <v>25</v>
      </c>
      <c r="F13" s="6" t="s">
        <v>33</v>
      </c>
      <c r="G13" s="7">
        <v>18</v>
      </c>
      <c r="H13" s="7">
        <v>4</v>
      </c>
      <c r="I13" s="1">
        <f>12</f>
        <v>12</v>
      </c>
      <c r="J13" s="5">
        <v>6</v>
      </c>
      <c r="K13" s="7">
        <f t="shared" si="0"/>
        <v>10</v>
      </c>
    </row>
    <row r="14" spans="2:11" ht="18.75" customHeight="1">
      <c r="B14" s="6">
        <v>8</v>
      </c>
      <c r="C14" s="6" t="s">
        <v>6</v>
      </c>
      <c r="D14" s="6" t="s">
        <v>15</v>
      </c>
      <c r="E14" s="6" t="s">
        <v>13</v>
      </c>
      <c r="F14" s="6" t="s">
        <v>14</v>
      </c>
      <c r="G14" s="7">
        <v>16</v>
      </c>
      <c r="H14" s="7">
        <v>6</v>
      </c>
      <c r="I14" s="1">
        <f>4+4+3</f>
        <v>11</v>
      </c>
      <c r="J14" s="5">
        <v>5</v>
      </c>
      <c r="K14" s="7">
        <f t="shared" si="0"/>
        <v>11</v>
      </c>
    </row>
    <row r="15" spans="2:11" ht="18.75" customHeight="1">
      <c r="B15" s="7">
        <v>9</v>
      </c>
      <c r="C15" s="6" t="s">
        <v>6</v>
      </c>
      <c r="D15" s="6" t="s">
        <v>23</v>
      </c>
      <c r="E15" s="6" t="s">
        <v>16</v>
      </c>
      <c r="F15" s="6" t="s">
        <v>17</v>
      </c>
      <c r="G15" s="7">
        <v>19</v>
      </c>
      <c r="H15" s="7">
        <v>3</v>
      </c>
      <c r="I15" s="1">
        <f>15+4</f>
        <v>19</v>
      </c>
      <c r="J15" s="5">
        <v>10</v>
      </c>
      <c r="K15" s="7">
        <f t="shared" si="0"/>
        <v>13</v>
      </c>
    </row>
    <row r="16" spans="2:11" ht="18.75" customHeight="1">
      <c r="B16" s="7">
        <v>10</v>
      </c>
      <c r="C16" s="7"/>
      <c r="D16" s="6" t="s">
        <v>24</v>
      </c>
      <c r="E16" s="7" t="s">
        <v>34</v>
      </c>
      <c r="F16" s="7" t="s">
        <v>40</v>
      </c>
      <c r="G16" s="7">
        <v>14</v>
      </c>
      <c r="H16" s="7">
        <v>8</v>
      </c>
      <c r="I16" s="1">
        <v>11</v>
      </c>
      <c r="J16" s="5">
        <v>5</v>
      </c>
      <c r="K16" s="7">
        <f t="shared" si="0"/>
        <v>13</v>
      </c>
    </row>
    <row r="17" spans="2:11" ht="18.75" customHeight="1">
      <c r="B17" s="6">
        <v>11</v>
      </c>
      <c r="C17" s="14" t="s">
        <v>6</v>
      </c>
      <c r="D17" s="14" t="s">
        <v>15</v>
      </c>
      <c r="E17" s="14" t="s">
        <v>9</v>
      </c>
      <c r="F17" s="14" t="s">
        <v>10</v>
      </c>
      <c r="G17" s="7">
        <v>13</v>
      </c>
      <c r="H17" s="7">
        <v>9</v>
      </c>
      <c r="I17" s="1">
        <f>4+6</f>
        <v>10</v>
      </c>
      <c r="J17" s="5">
        <v>4</v>
      </c>
      <c r="K17" s="7">
        <f t="shared" si="0"/>
        <v>13</v>
      </c>
    </row>
    <row r="18" spans="2:11" ht="18.75" customHeight="1">
      <c r="B18" s="7">
        <v>12</v>
      </c>
      <c r="C18" s="6" t="s">
        <v>38</v>
      </c>
      <c r="D18" s="6" t="s">
        <v>49</v>
      </c>
      <c r="E18" s="6" t="s">
        <v>42</v>
      </c>
      <c r="F18" s="6" t="s">
        <v>17</v>
      </c>
      <c r="G18" s="7">
        <v>11</v>
      </c>
      <c r="H18" s="7">
        <v>11</v>
      </c>
      <c r="I18" s="1">
        <v>7</v>
      </c>
      <c r="J18" s="5">
        <v>3</v>
      </c>
      <c r="K18" s="7">
        <f t="shared" si="0"/>
        <v>14</v>
      </c>
    </row>
    <row r="19" spans="2:11" ht="18.75" customHeight="1">
      <c r="B19" s="7">
        <v>13</v>
      </c>
      <c r="C19" s="6" t="s">
        <v>38</v>
      </c>
      <c r="D19" s="7" t="s">
        <v>50</v>
      </c>
      <c r="E19" s="7" t="s">
        <v>54</v>
      </c>
      <c r="F19" s="7" t="s">
        <v>52</v>
      </c>
      <c r="G19" s="7">
        <v>10</v>
      </c>
      <c r="H19" s="7">
        <v>12</v>
      </c>
      <c r="I19" s="1">
        <f>5</f>
        <v>5</v>
      </c>
      <c r="J19" s="5">
        <v>2</v>
      </c>
      <c r="K19" s="7">
        <f t="shared" si="0"/>
        <v>14</v>
      </c>
    </row>
    <row r="20" spans="2:11" ht="18.75" customHeight="1">
      <c r="B20" s="7">
        <v>14</v>
      </c>
      <c r="C20" s="7"/>
      <c r="D20" s="6" t="s">
        <v>24</v>
      </c>
      <c r="E20" s="7" t="s">
        <v>59</v>
      </c>
      <c r="F20" s="7" t="s">
        <v>22</v>
      </c>
      <c r="G20" s="7">
        <v>18</v>
      </c>
      <c r="H20" s="7">
        <v>4</v>
      </c>
      <c r="I20" s="1">
        <v>28</v>
      </c>
      <c r="J20" s="5">
        <v>12</v>
      </c>
      <c r="K20" s="7">
        <f t="shared" si="0"/>
        <v>16</v>
      </c>
    </row>
    <row r="21" spans="2:11" ht="18.75" customHeight="1">
      <c r="B21" s="7">
        <v>15</v>
      </c>
      <c r="C21" s="6" t="s">
        <v>38</v>
      </c>
      <c r="D21" s="7" t="s">
        <v>50</v>
      </c>
      <c r="E21" s="7" t="s">
        <v>13</v>
      </c>
      <c r="F21" s="7" t="s">
        <v>35</v>
      </c>
      <c r="G21" s="7">
        <v>17</v>
      </c>
      <c r="H21" s="7">
        <v>5</v>
      </c>
      <c r="I21" s="1">
        <f>5+15+9+7</f>
        <v>36</v>
      </c>
      <c r="J21" s="5">
        <v>11</v>
      </c>
      <c r="K21" s="7">
        <f t="shared" si="0"/>
        <v>16</v>
      </c>
    </row>
    <row r="22" spans="2:11" ht="18.75" customHeight="1">
      <c r="B22" s="6">
        <v>16</v>
      </c>
      <c r="C22" s="6" t="s">
        <v>6</v>
      </c>
      <c r="D22" s="6" t="s">
        <v>15</v>
      </c>
      <c r="E22" s="6" t="s">
        <v>11</v>
      </c>
      <c r="F22" s="6" t="s">
        <v>12</v>
      </c>
      <c r="G22" s="7">
        <v>13</v>
      </c>
      <c r="H22" s="7">
        <v>9</v>
      </c>
      <c r="I22" s="1">
        <f>6+7</f>
        <v>13</v>
      </c>
      <c r="J22" s="5">
        <v>7</v>
      </c>
      <c r="K22" s="7">
        <f t="shared" si="0"/>
        <v>16</v>
      </c>
    </row>
    <row r="23" spans="2:11" ht="18.75" customHeight="1">
      <c r="B23" s="7">
        <v>17</v>
      </c>
      <c r="C23" s="6" t="s">
        <v>28</v>
      </c>
      <c r="D23" s="6" t="s">
        <v>27</v>
      </c>
      <c r="E23" s="6" t="s">
        <v>31</v>
      </c>
      <c r="F23" s="6" t="s">
        <v>32</v>
      </c>
      <c r="G23" s="7">
        <v>14</v>
      </c>
      <c r="H23" s="7">
        <v>8</v>
      </c>
      <c r="I23" s="1">
        <f>18</f>
        <v>18</v>
      </c>
      <c r="J23" s="5">
        <v>9</v>
      </c>
      <c r="K23" s="7">
        <f t="shared" si="0"/>
        <v>17</v>
      </c>
    </row>
    <row r="24" spans="2:11" ht="18.75" customHeight="1">
      <c r="B24" s="7">
        <v>18</v>
      </c>
      <c r="C24" s="6" t="s">
        <v>38</v>
      </c>
      <c r="D24" s="6" t="s">
        <v>49</v>
      </c>
      <c r="E24" s="6" t="s">
        <v>43</v>
      </c>
      <c r="F24" s="6" t="s">
        <v>40</v>
      </c>
      <c r="G24" s="7">
        <v>10</v>
      </c>
      <c r="H24" s="7">
        <v>12</v>
      </c>
      <c r="I24" s="1">
        <v>11</v>
      </c>
      <c r="J24" s="5">
        <v>5</v>
      </c>
      <c r="K24" s="7">
        <f t="shared" si="0"/>
        <v>17</v>
      </c>
    </row>
    <row r="25" spans="2:11" ht="15">
      <c r="B25" s="7">
        <v>19</v>
      </c>
      <c r="C25" s="6" t="s">
        <v>38</v>
      </c>
      <c r="D25" s="7" t="s">
        <v>50</v>
      </c>
      <c r="E25" s="7" t="s">
        <v>53</v>
      </c>
      <c r="F25" s="7" t="s">
        <v>51</v>
      </c>
      <c r="G25" s="7">
        <v>12</v>
      </c>
      <c r="H25" s="7">
        <v>10</v>
      </c>
      <c r="I25" s="1">
        <f>2+3+6+5</f>
        <v>16</v>
      </c>
      <c r="J25" s="5">
        <v>8</v>
      </c>
      <c r="K25" s="7">
        <f t="shared" si="0"/>
        <v>18</v>
      </c>
    </row>
    <row r="26" spans="2:11" ht="15">
      <c r="B26" s="7">
        <v>20</v>
      </c>
      <c r="C26" s="6" t="s">
        <v>28</v>
      </c>
      <c r="D26" s="6" t="s">
        <v>27</v>
      </c>
      <c r="E26" s="6" t="s">
        <v>29</v>
      </c>
      <c r="F26" s="6" t="s">
        <v>30</v>
      </c>
      <c r="G26" s="7">
        <v>15</v>
      </c>
      <c r="H26" s="7">
        <v>7</v>
      </c>
      <c r="I26" s="1">
        <f>15+11+11</f>
        <v>37</v>
      </c>
      <c r="J26" s="5">
        <v>12</v>
      </c>
      <c r="K26" s="7">
        <f t="shared" si="0"/>
        <v>19</v>
      </c>
    </row>
    <row r="27" spans="2:11" ht="15">
      <c r="B27" s="7">
        <v>21</v>
      </c>
      <c r="C27" s="7"/>
      <c r="D27" s="6" t="s">
        <v>60</v>
      </c>
      <c r="E27" s="7" t="s">
        <v>58</v>
      </c>
      <c r="F27" s="7" t="s">
        <v>8</v>
      </c>
      <c r="G27" s="7">
        <v>9</v>
      </c>
      <c r="H27" s="7">
        <v>13</v>
      </c>
      <c r="I27" s="1">
        <f>15</f>
        <v>15</v>
      </c>
      <c r="J27" s="5">
        <v>8</v>
      </c>
      <c r="K27" s="7">
        <f t="shared" si="0"/>
        <v>21</v>
      </c>
    </row>
    <row r="28" spans="2:11" ht="15">
      <c r="B28" s="15"/>
      <c r="C28" s="16"/>
      <c r="D28" s="16"/>
      <c r="E28" s="16"/>
      <c r="F28" s="16"/>
      <c r="G28" s="16"/>
      <c r="H28" s="16"/>
      <c r="I28" s="13"/>
      <c r="J28" s="13"/>
      <c r="K28" s="13"/>
    </row>
  </sheetData>
  <sheetProtection/>
  <printOptions/>
  <pageMargins left="0.3937007874015748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tabSelected="1" zoomScale="85" zoomScaleNormal="85" zoomScalePageLayoutView="0" workbookViewId="0" topLeftCell="B1">
      <selection activeCell="G27" sqref="G27"/>
    </sheetView>
  </sheetViews>
  <sheetFormatPr defaultColWidth="9.140625" defaultRowHeight="12.75"/>
  <cols>
    <col min="1" max="1" width="2.8515625" style="3" customWidth="1"/>
    <col min="2" max="2" width="8.57421875" style="4" customWidth="1"/>
    <col min="3" max="3" width="20.00390625" style="2" customWidth="1"/>
    <col min="4" max="4" width="19.140625" style="2" customWidth="1"/>
    <col min="5" max="5" width="14.140625" style="2" customWidth="1"/>
    <col min="6" max="6" width="24.28125" style="2" customWidth="1"/>
    <col min="7" max="7" width="10.140625" style="3" customWidth="1"/>
    <col min="8" max="8" width="10.57421875" style="3" customWidth="1"/>
    <col min="9" max="16384" width="9.140625" style="3" customWidth="1"/>
  </cols>
  <sheetData>
    <row r="2" ht="18">
      <c r="C2" s="9" t="s">
        <v>64</v>
      </c>
    </row>
    <row r="3" ht="6.75" customHeight="1">
      <c r="C3" s="9"/>
    </row>
    <row r="4" ht="18.75" customHeight="1">
      <c r="D4" s="9" t="s">
        <v>63</v>
      </c>
    </row>
    <row r="6" spans="2:10" ht="22.5" customHeight="1">
      <c r="B6" s="17" t="s">
        <v>62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56</v>
      </c>
      <c r="H6" s="18" t="s">
        <v>57</v>
      </c>
      <c r="I6" s="18" t="s">
        <v>55</v>
      </c>
      <c r="J6" s="18" t="s">
        <v>61</v>
      </c>
    </row>
    <row r="7" spans="2:10" ht="15.75" customHeight="1">
      <c r="B7" s="22">
        <v>1</v>
      </c>
      <c r="C7" s="22" t="s">
        <v>48</v>
      </c>
      <c r="D7" s="10" t="s">
        <v>45</v>
      </c>
      <c r="E7" s="10" t="s">
        <v>22</v>
      </c>
      <c r="F7" s="23" t="s">
        <v>44</v>
      </c>
      <c r="G7" s="23">
        <f>1+2+2</f>
        <v>5</v>
      </c>
      <c r="H7" s="23">
        <v>2</v>
      </c>
      <c r="I7" s="23">
        <v>5</v>
      </c>
      <c r="J7" s="21">
        <f>SUM(G7:I9)</f>
        <v>12</v>
      </c>
    </row>
    <row r="8" spans="2:10" ht="15.75" customHeight="1">
      <c r="B8" s="22"/>
      <c r="C8" s="24"/>
      <c r="D8" s="10" t="s">
        <v>46</v>
      </c>
      <c r="E8" s="10" t="s">
        <v>47</v>
      </c>
      <c r="F8" s="25"/>
      <c r="G8" s="23"/>
      <c r="H8" s="23"/>
      <c r="I8" s="23"/>
      <c r="J8" s="21"/>
    </row>
    <row r="9" spans="2:10" ht="15.75" customHeight="1">
      <c r="B9" s="22"/>
      <c r="C9" s="24"/>
      <c r="D9" s="10" t="s">
        <v>7</v>
      </c>
      <c r="E9" s="10" t="s">
        <v>26</v>
      </c>
      <c r="F9" s="25"/>
      <c r="G9" s="23"/>
      <c r="H9" s="23"/>
      <c r="I9" s="23"/>
      <c r="J9" s="21"/>
    </row>
    <row r="10" spans="2:10" ht="15.75" customHeight="1">
      <c r="B10" s="22">
        <v>2</v>
      </c>
      <c r="C10" s="22" t="s">
        <v>23</v>
      </c>
      <c r="D10" s="6" t="s">
        <v>16</v>
      </c>
      <c r="E10" s="6" t="s">
        <v>17</v>
      </c>
      <c r="F10" s="22" t="s">
        <v>18</v>
      </c>
      <c r="G10" s="23">
        <f>2+5+10</f>
        <v>17</v>
      </c>
      <c r="H10" s="23">
        <v>3</v>
      </c>
      <c r="I10" s="23">
        <f>3+4+5</f>
        <v>12</v>
      </c>
      <c r="J10" s="21">
        <f>SUM(G10:I12)</f>
        <v>32</v>
      </c>
    </row>
    <row r="11" spans="2:10" ht="15.75" customHeight="1">
      <c r="B11" s="22"/>
      <c r="C11" s="24"/>
      <c r="D11" s="6" t="s">
        <v>19</v>
      </c>
      <c r="E11" s="6" t="s">
        <v>20</v>
      </c>
      <c r="F11" s="24"/>
      <c r="G11" s="23"/>
      <c r="H11" s="23"/>
      <c r="I11" s="23"/>
      <c r="J11" s="21"/>
    </row>
    <row r="12" spans="2:10" ht="15.75" customHeight="1">
      <c r="B12" s="22"/>
      <c r="C12" s="24"/>
      <c r="D12" s="6" t="s">
        <v>21</v>
      </c>
      <c r="E12" s="6" t="s">
        <v>22</v>
      </c>
      <c r="F12" s="24"/>
      <c r="G12" s="23"/>
      <c r="H12" s="23"/>
      <c r="I12" s="23"/>
      <c r="J12" s="21"/>
    </row>
    <row r="13" spans="2:10" ht="15.75" customHeight="1">
      <c r="B13" s="22">
        <v>3</v>
      </c>
      <c r="C13" s="22" t="s">
        <v>49</v>
      </c>
      <c r="D13" s="10" t="s">
        <v>39</v>
      </c>
      <c r="E13" s="10" t="s">
        <v>40</v>
      </c>
      <c r="F13" s="22" t="s">
        <v>41</v>
      </c>
      <c r="G13" s="23">
        <f>2+3+5</f>
        <v>10</v>
      </c>
      <c r="H13" s="23">
        <v>1</v>
      </c>
      <c r="I13" s="23">
        <f>3+11+12</f>
        <v>26</v>
      </c>
      <c r="J13" s="21">
        <f>SUM(G13:I15)</f>
        <v>37</v>
      </c>
    </row>
    <row r="14" spans="2:10" ht="15.75" customHeight="1">
      <c r="B14" s="22"/>
      <c r="C14" s="24"/>
      <c r="D14" s="10" t="s">
        <v>42</v>
      </c>
      <c r="E14" s="10" t="s">
        <v>17</v>
      </c>
      <c r="F14" s="24"/>
      <c r="G14" s="23"/>
      <c r="H14" s="23"/>
      <c r="I14" s="23"/>
      <c r="J14" s="21"/>
    </row>
    <row r="15" spans="2:10" ht="15.75" customHeight="1">
      <c r="B15" s="22"/>
      <c r="C15" s="24"/>
      <c r="D15" s="10" t="s">
        <v>43</v>
      </c>
      <c r="E15" s="10" t="s">
        <v>40</v>
      </c>
      <c r="F15" s="24"/>
      <c r="G15" s="23"/>
      <c r="H15" s="23"/>
      <c r="I15" s="23"/>
      <c r="J15" s="21"/>
    </row>
    <row r="16" spans="2:10" ht="15.75" customHeight="1">
      <c r="B16" s="22">
        <v>4</v>
      </c>
      <c r="C16" s="22" t="s">
        <v>15</v>
      </c>
      <c r="D16" s="6" t="s">
        <v>9</v>
      </c>
      <c r="E16" s="6" t="s">
        <v>10</v>
      </c>
      <c r="F16" s="22" t="s">
        <v>36</v>
      </c>
      <c r="G16" s="23">
        <f>4+5+7</f>
        <v>16</v>
      </c>
      <c r="H16" s="23">
        <v>3</v>
      </c>
      <c r="I16" s="23">
        <f>6+9+9</f>
        <v>24</v>
      </c>
      <c r="J16" s="21">
        <f>SUM(G16:I18)</f>
        <v>43</v>
      </c>
    </row>
    <row r="17" spans="2:10" ht="15.75" customHeight="1">
      <c r="B17" s="22"/>
      <c r="C17" s="24"/>
      <c r="D17" s="6" t="s">
        <v>11</v>
      </c>
      <c r="E17" s="6" t="s">
        <v>12</v>
      </c>
      <c r="F17" s="24"/>
      <c r="G17" s="23"/>
      <c r="H17" s="23"/>
      <c r="I17" s="23"/>
      <c r="J17" s="21"/>
    </row>
    <row r="18" spans="2:10" ht="15.75" customHeight="1">
      <c r="B18" s="22"/>
      <c r="C18" s="24"/>
      <c r="D18" s="6" t="s">
        <v>13</v>
      </c>
      <c r="E18" s="6" t="s">
        <v>14</v>
      </c>
      <c r="F18" s="24"/>
      <c r="G18" s="23"/>
      <c r="H18" s="23"/>
      <c r="I18" s="23"/>
      <c r="J18" s="21"/>
    </row>
    <row r="19" spans="2:10" ht="15.75" customHeight="1">
      <c r="B19" s="22">
        <v>5</v>
      </c>
      <c r="C19" s="22" t="s">
        <v>27</v>
      </c>
      <c r="D19" s="10" t="s">
        <v>29</v>
      </c>
      <c r="E19" s="10" t="s">
        <v>30</v>
      </c>
      <c r="F19" s="22" t="s">
        <v>37</v>
      </c>
      <c r="G19" s="23">
        <f>6+9+12</f>
        <v>27</v>
      </c>
      <c r="H19" s="23">
        <v>4</v>
      </c>
      <c r="I19" s="23">
        <f>4+7+8</f>
        <v>19</v>
      </c>
      <c r="J19" s="21">
        <f>SUM(G19:I21)</f>
        <v>50</v>
      </c>
    </row>
    <row r="20" spans="2:10" ht="15.75" customHeight="1">
      <c r="B20" s="22"/>
      <c r="C20" s="24"/>
      <c r="D20" s="10" t="s">
        <v>31</v>
      </c>
      <c r="E20" s="10" t="s">
        <v>32</v>
      </c>
      <c r="F20" s="24"/>
      <c r="G20" s="23"/>
      <c r="H20" s="23"/>
      <c r="I20" s="23"/>
      <c r="J20" s="21"/>
    </row>
    <row r="21" spans="2:10" ht="15.75" customHeight="1">
      <c r="B21" s="22"/>
      <c r="C21" s="24"/>
      <c r="D21" s="10" t="s">
        <v>25</v>
      </c>
      <c r="E21" s="10" t="s">
        <v>33</v>
      </c>
      <c r="F21" s="24"/>
      <c r="G21" s="23"/>
      <c r="H21" s="23"/>
      <c r="I21" s="23"/>
      <c r="J21" s="21"/>
    </row>
    <row r="22" spans="2:10" ht="15.75" customHeight="1">
      <c r="B22" s="22">
        <v>6</v>
      </c>
      <c r="C22" s="22" t="s">
        <v>65</v>
      </c>
      <c r="D22" s="7" t="s">
        <v>13</v>
      </c>
      <c r="E22" s="7" t="s">
        <v>35</v>
      </c>
      <c r="F22" s="23" t="s">
        <v>67</v>
      </c>
      <c r="G22" s="23">
        <f>2+8+11</f>
        <v>21</v>
      </c>
      <c r="H22" s="23">
        <v>4</v>
      </c>
      <c r="I22" s="23">
        <f>5+10+12</f>
        <v>27</v>
      </c>
      <c r="J22" s="21">
        <f>SUM(G22:I24)</f>
        <v>52</v>
      </c>
    </row>
    <row r="23" spans="2:10" ht="15.75" customHeight="1">
      <c r="B23" s="22"/>
      <c r="C23" s="24"/>
      <c r="D23" s="7" t="s">
        <v>53</v>
      </c>
      <c r="E23" s="7" t="s">
        <v>51</v>
      </c>
      <c r="F23" s="23"/>
      <c r="G23" s="23"/>
      <c r="H23" s="23"/>
      <c r="I23" s="23"/>
      <c r="J23" s="21"/>
    </row>
    <row r="24" spans="2:10" ht="15.75" customHeight="1">
      <c r="B24" s="22"/>
      <c r="C24" s="24"/>
      <c r="D24" s="7" t="s">
        <v>54</v>
      </c>
      <c r="E24" s="7" t="s">
        <v>52</v>
      </c>
      <c r="F24" s="23"/>
      <c r="G24" s="23"/>
      <c r="H24" s="23"/>
      <c r="I24" s="23"/>
      <c r="J24" s="21"/>
    </row>
  </sheetData>
  <sheetProtection/>
  <mergeCells count="42">
    <mergeCell ref="C22:C24"/>
    <mergeCell ref="G7:G9"/>
    <mergeCell ref="I16:I18"/>
    <mergeCell ref="I10:I12"/>
    <mergeCell ref="I19:I21"/>
    <mergeCell ref="I13:I15"/>
    <mergeCell ref="I7:I9"/>
    <mergeCell ref="F10:F12"/>
    <mergeCell ref="F19:F21"/>
    <mergeCell ref="B7:B9"/>
    <mergeCell ref="B22:B24"/>
    <mergeCell ref="G22:G24"/>
    <mergeCell ref="H16:H18"/>
    <mergeCell ref="H10:H12"/>
    <mergeCell ref="H19:H21"/>
    <mergeCell ref="H13:H15"/>
    <mergeCell ref="H7:H9"/>
    <mergeCell ref="H22:H24"/>
    <mergeCell ref="F16:F18"/>
    <mergeCell ref="J22:J24"/>
    <mergeCell ref="F22:F24"/>
    <mergeCell ref="I22:I24"/>
    <mergeCell ref="J16:J18"/>
    <mergeCell ref="J10:J12"/>
    <mergeCell ref="J19:J21"/>
    <mergeCell ref="C19:C21"/>
    <mergeCell ref="C13:C15"/>
    <mergeCell ref="F13:F15"/>
    <mergeCell ref="F7:F9"/>
    <mergeCell ref="G16:G18"/>
    <mergeCell ref="G10:G12"/>
    <mergeCell ref="C7:C9"/>
    <mergeCell ref="J13:J15"/>
    <mergeCell ref="J7:J9"/>
    <mergeCell ref="B16:B18"/>
    <mergeCell ref="B10:B12"/>
    <mergeCell ref="B19:B21"/>
    <mergeCell ref="B13:B15"/>
    <mergeCell ref="G19:G21"/>
    <mergeCell ref="G13:G15"/>
    <mergeCell ref="C16:C18"/>
    <mergeCell ref="C10:C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V-ce Dyrektor</dc:creator>
  <cp:keywords/>
  <dc:description/>
  <cp:lastModifiedBy>dyrektor</cp:lastModifiedBy>
  <cp:lastPrinted>2009-04-18T12:00:44Z</cp:lastPrinted>
  <dcterms:created xsi:type="dcterms:W3CDTF">2009-04-02T05:59:04Z</dcterms:created>
  <dcterms:modified xsi:type="dcterms:W3CDTF">2009-04-27T05:54:33Z</dcterms:modified>
  <cp:category/>
  <cp:version/>
  <cp:contentType/>
  <cp:contentStatus/>
</cp:coreProperties>
</file>